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880" activeTab="0"/>
  </bookViews>
  <sheets>
    <sheet name="оквэд 2" sheetId="1" r:id="rId1"/>
  </sheets>
  <definedNames>
    <definedName name="_xlnm.Print_Titles" localSheetId="0">'оквэд 2'!$7:$9</definedName>
    <definedName name="_xlnm.Print_Area" localSheetId="0">'оквэд 2'!$A$1:$J$38</definedName>
  </definedNames>
  <calcPr fullCalcOnLoad="1"/>
</workbook>
</file>

<file path=xl/sharedStrings.xml><?xml version="1.0" encoding="utf-8"?>
<sst xmlns="http://schemas.openxmlformats.org/spreadsheetml/2006/main" count="50" uniqueCount="28">
  <si>
    <t>Показатели</t>
  </si>
  <si>
    <t>Единица измерения</t>
  </si>
  <si>
    <t xml:space="preserve">Индекс промышленного производства </t>
  </si>
  <si>
    <t xml:space="preserve">% к предыдущему году </t>
  </si>
  <si>
    <t>млн.руб.в ценах соответствующих лет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</si>
  <si>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</si>
  <si>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Индекс производства</t>
  </si>
  <si>
    <t xml:space="preserve">Производство важнейших видов продукции в натуральном выражении*) </t>
  </si>
  <si>
    <t>РАЗДЕЛ В. 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</si>
  <si>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</si>
  <si>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РАЗДЕЛ C. Обрабатывающие производства</t>
  </si>
  <si>
    <t>Промышленное производство                                                          (РАЗДЕЛ B "Добыча полезных ископаемых" +                  РАЗДЕЛ C "Обрабатывающие производства" +                            РАЗДЕЛ D"Обеспечение электрической энергией, газом и паром; кондиционирование воздуха" +                                   РАЗДЕЛ E"Водоснабжение; водоотведение, организация сбора и утилизации отходов, деятельность по ликвидации загрязнений")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</si>
  <si>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</si>
  <si>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</si>
  <si>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Отчет</t>
  </si>
  <si>
    <t>Оценка</t>
  </si>
  <si>
    <t>Прогноз</t>
  </si>
  <si>
    <t xml:space="preserve">консервативный </t>
  </si>
  <si>
    <t>базовый</t>
  </si>
  <si>
    <t>на 2021-2023 гг.</t>
  </si>
  <si>
    <t>млн.руб.в ценах 2019 года</t>
  </si>
  <si>
    <t>Ответственный исполнитель в ОМСУ:</t>
  </si>
  <si>
    <t>Ланских Н.В.</t>
  </si>
  <si>
    <t>8(846)6040965</t>
  </si>
  <si>
    <t>otdelekonomy@mail.ru</t>
  </si>
  <si>
    <t>Мука</t>
  </si>
  <si>
    <t>тонн</t>
  </si>
  <si>
    <t xml:space="preserve">Прогноз развития промышленного производства сельского поселения Кротовка муниципального района Кинель-Черкасский Самарской области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</si>
</sst>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2DD7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vertical="top" wrapText="1"/>
      <protection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Continuous" vertical="top" wrapText="1"/>
      <protection/>
    </xf>
    <xf numFmtId="0" fontId="1" fillId="10" borderId="10" xfId="0" applyFont="1" applyFill="1" applyBorder="1" applyAlignment="1" applyProtection="1">
      <alignment horizontal="center" vertical="top"/>
      <protection/>
    </xf>
    <xf numFmtId="0" fontId="1" fillId="10" borderId="10" xfId="0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/>
    </xf>
    <xf numFmtId="0" fontId="32" fillId="34" borderId="10" xfId="42" applyFill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left" vertical="top" wrapText="1" shrinkToFit="1"/>
      <protection/>
    </xf>
    <xf numFmtId="0" fontId="3" fillId="33" borderId="10" xfId="0" applyFont="1" applyFill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4" fillId="35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tdelekonomy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70" zoomScaleNormal="75" zoomScaleSheetLayoutView="70" workbookViewId="0" topLeftCell="A1">
      <selection activeCell="H32" sqref="H32"/>
    </sheetView>
  </sheetViews>
  <sheetFormatPr defaultColWidth="34.75390625" defaultRowHeight="12.75"/>
  <cols>
    <col min="1" max="1" width="58.00390625" style="8" customWidth="1"/>
    <col min="2" max="2" width="24.00390625" style="2" customWidth="1"/>
    <col min="3" max="3" width="13.25390625" style="2" customWidth="1"/>
    <col min="4" max="4" width="11.375" style="2" customWidth="1"/>
    <col min="5" max="5" width="17.75390625" style="2" customWidth="1"/>
    <col min="6" max="6" width="11.375" style="2" customWidth="1"/>
    <col min="7" max="7" width="17.00390625" style="2" customWidth="1"/>
    <col min="8" max="8" width="11.625" style="2" customWidth="1"/>
    <col min="9" max="9" width="17.75390625" style="2" customWidth="1"/>
    <col min="10" max="10" width="11.25390625" style="2" customWidth="1"/>
    <col min="11" max="16384" width="34.75390625" style="2" customWidth="1"/>
  </cols>
  <sheetData>
    <row r="1" spans="1:10" ht="1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.75">
      <c r="A4" s="22" t="s">
        <v>21</v>
      </c>
      <c r="B4" s="20"/>
      <c r="C4" s="20"/>
      <c r="D4" s="21"/>
      <c r="E4" s="21"/>
      <c r="F4" s="21"/>
      <c r="G4" s="21"/>
      <c r="H4" s="21"/>
      <c r="I4" s="21"/>
      <c r="J4" s="21"/>
    </row>
    <row r="5" spans="1:10" ht="28.5" customHeight="1">
      <c r="A5" s="23" t="s">
        <v>22</v>
      </c>
      <c r="B5" s="23" t="s">
        <v>23</v>
      </c>
      <c r="C5" s="23">
        <v>89277169671</v>
      </c>
      <c r="D5" s="21"/>
      <c r="E5" s="21"/>
      <c r="F5" s="21"/>
      <c r="G5" s="21"/>
      <c r="H5" s="21"/>
      <c r="I5" s="21"/>
      <c r="J5" s="21"/>
    </row>
    <row r="6" spans="1:10" ht="12.75">
      <c r="A6" s="25" t="s">
        <v>24</v>
      </c>
      <c r="B6" s="20"/>
      <c r="C6" s="20"/>
      <c r="D6" s="21"/>
      <c r="E6" s="21"/>
      <c r="F6" s="21"/>
      <c r="G6" s="21"/>
      <c r="H6" s="21"/>
      <c r="I6" s="21"/>
      <c r="J6" s="21"/>
    </row>
    <row r="7" spans="1:11" s="4" customFormat="1" ht="15">
      <c r="A7" s="28" t="s">
        <v>0</v>
      </c>
      <c r="B7" s="29" t="s">
        <v>1</v>
      </c>
      <c r="C7" s="15" t="s">
        <v>14</v>
      </c>
      <c r="D7" s="15" t="s">
        <v>15</v>
      </c>
      <c r="E7" s="32" t="s">
        <v>16</v>
      </c>
      <c r="F7" s="32"/>
      <c r="G7" s="32"/>
      <c r="H7" s="32"/>
      <c r="I7" s="32"/>
      <c r="J7" s="32"/>
      <c r="K7" s="3"/>
    </row>
    <row r="8" spans="1:11" s="4" customFormat="1" ht="15">
      <c r="A8" s="28"/>
      <c r="B8" s="29"/>
      <c r="C8" s="28">
        <v>2019</v>
      </c>
      <c r="D8" s="28">
        <v>2020</v>
      </c>
      <c r="E8" s="29">
        <v>2021</v>
      </c>
      <c r="F8" s="29"/>
      <c r="G8" s="29">
        <v>2022</v>
      </c>
      <c r="H8" s="29"/>
      <c r="I8" s="29">
        <v>2023</v>
      </c>
      <c r="J8" s="29"/>
      <c r="K8" s="3"/>
    </row>
    <row r="9" spans="1:11" s="4" customFormat="1" ht="15">
      <c r="A9" s="28"/>
      <c r="B9" s="29"/>
      <c r="C9" s="28"/>
      <c r="D9" s="28"/>
      <c r="E9" s="16" t="s">
        <v>17</v>
      </c>
      <c r="F9" s="17" t="s">
        <v>18</v>
      </c>
      <c r="G9" s="16" t="s">
        <v>17</v>
      </c>
      <c r="H9" s="17" t="s">
        <v>18</v>
      </c>
      <c r="I9" s="16" t="s">
        <v>17</v>
      </c>
      <c r="J9" s="17" t="s">
        <v>18</v>
      </c>
      <c r="K9" s="3"/>
    </row>
    <row r="10" spans="1:10" ht="115.5" customHeight="1">
      <c r="A10" s="10" t="s">
        <v>11</v>
      </c>
      <c r="B10" s="11"/>
      <c r="C10" s="5"/>
      <c r="D10" s="5"/>
      <c r="E10" s="5"/>
      <c r="F10" s="5"/>
      <c r="G10" s="5"/>
      <c r="H10" s="5"/>
      <c r="I10" s="5"/>
      <c r="J10" s="5"/>
    </row>
    <row r="11" spans="1:10" ht="30">
      <c r="A11" s="31" t="s">
        <v>5</v>
      </c>
      <c r="B11" s="1" t="s">
        <v>4</v>
      </c>
      <c r="C11" s="24">
        <f aca="true" t="shared" si="0" ref="C11:J12">C16+C20+C24+C28</f>
        <v>45.3</v>
      </c>
      <c r="D11" s="24">
        <f t="shared" si="0"/>
        <v>47.168208</v>
      </c>
      <c r="E11" s="24">
        <f t="shared" si="0"/>
        <v>51.30147119520001</v>
      </c>
      <c r="F11" s="24">
        <f t="shared" si="0"/>
        <v>49.75599701664</v>
      </c>
      <c r="G11" s="24">
        <f t="shared" si="0"/>
        <v>55.801129657937665</v>
      </c>
      <c r="H11" s="24">
        <f t="shared" si="0"/>
        <v>52.027766607696634</v>
      </c>
      <c r="I11" s="24">
        <f t="shared" si="0"/>
        <v>60.86655423413777</v>
      </c>
      <c r="J11" s="24">
        <f t="shared" si="0"/>
        <v>54.64996604472454</v>
      </c>
    </row>
    <row r="12" spans="1:10" ht="30">
      <c r="A12" s="31"/>
      <c r="B12" s="1" t="s">
        <v>20</v>
      </c>
      <c r="C12" s="24">
        <f t="shared" si="0"/>
        <v>45.3</v>
      </c>
      <c r="D12" s="24">
        <f t="shared" si="0"/>
        <v>45.626999999999995</v>
      </c>
      <c r="E12" s="24">
        <f t="shared" si="0"/>
        <v>45.630863999999995</v>
      </c>
      <c r="F12" s="24">
        <f t="shared" si="0"/>
        <v>46.539539999999995</v>
      </c>
      <c r="G12" s="24">
        <f t="shared" si="0"/>
        <v>45.676494864</v>
      </c>
      <c r="H12" s="24">
        <f t="shared" si="0"/>
        <v>47.01150419999999</v>
      </c>
      <c r="I12" s="24">
        <f t="shared" si="0"/>
        <v>45.766554697863995</v>
      </c>
      <c r="J12" s="24">
        <f t="shared" si="0"/>
        <v>47.48161924199999</v>
      </c>
    </row>
    <row r="13" spans="1:10" ht="15">
      <c r="A13" s="7" t="s">
        <v>2</v>
      </c>
      <c r="B13" s="1" t="s">
        <v>3</v>
      </c>
      <c r="C13" s="33">
        <v>146.6</v>
      </c>
      <c r="D13" s="5">
        <v>100.7</v>
      </c>
      <c r="E13" s="5">
        <v>100</v>
      </c>
      <c r="F13" s="5">
        <v>102</v>
      </c>
      <c r="G13" s="5">
        <v>100.2</v>
      </c>
      <c r="H13" s="5">
        <v>101.1</v>
      </c>
      <c r="I13" s="5">
        <v>100.2</v>
      </c>
      <c r="J13" s="5">
        <v>101.1</v>
      </c>
    </row>
    <row r="14" spans="1:10" ht="15">
      <c r="A14" s="7"/>
      <c r="B14" s="1"/>
      <c r="C14" s="5"/>
      <c r="D14" s="5"/>
      <c r="E14" s="5"/>
      <c r="F14" s="5"/>
      <c r="G14" s="5"/>
      <c r="H14" s="5"/>
      <c r="I14" s="5"/>
      <c r="J14" s="5"/>
    </row>
    <row r="15" spans="1:10" ht="15">
      <c r="A15" s="12" t="s">
        <v>8</v>
      </c>
      <c r="B15" s="11"/>
      <c r="C15" s="5"/>
      <c r="D15" s="5"/>
      <c r="E15" s="5"/>
      <c r="F15" s="5"/>
      <c r="G15" s="5"/>
      <c r="H15" s="5"/>
      <c r="I15" s="5"/>
      <c r="J15" s="5"/>
    </row>
    <row r="16" spans="1:10" ht="30">
      <c r="A16" s="30" t="s">
        <v>9</v>
      </c>
      <c r="B16" s="1" t="s">
        <v>4</v>
      </c>
      <c r="C16" s="24">
        <v>0</v>
      </c>
      <c r="D16" s="24">
        <f>C16*D18/100*89.4/100</f>
        <v>0</v>
      </c>
      <c r="E16" s="24">
        <f>D16*E18/100*102.9/100</f>
        <v>0</v>
      </c>
      <c r="F16" s="24">
        <f>D16*F18/100*110.7/100</f>
        <v>0</v>
      </c>
      <c r="G16" s="24">
        <f>E16*G18/100*104.2/100</f>
        <v>0</v>
      </c>
      <c r="H16" s="24">
        <f>F16*H18/100*104.2/100</f>
        <v>0</v>
      </c>
      <c r="I16" s="24">
        <f>G16*I18/100*104.8/100</f>
        <v>0</v>
      </c>
      <c r="J16" s="24">
        <f>H16*J18/100*104.2/100</f>
        <v>0</v>
      </c>
    </row>
    <row r="17" spans="1:10" ht="30">
      <c r="A17" s="30"/>
      <c r="B17" s="1" t="s">
        <v>20</v>
      </c>
      <c r="C17" s="24">
        <v>0</v>
      </c>
      <c r="D17" s="24">
        <f>C17*D18/100</f>
        <v>0</v>
      </c>
      <c r="E17" s="24">
        <f>D17*E18/100</f>
        <v>0</v>
      </c>
      <c r="F17" s="24">
        <f>D17*F18/100</f>
        <v>0</v>
      </c>
      <c r="G17" s="24">
        <f>E17*G18/100</f>
        <v>0</v>
      </c>
      <c r="H17" s="24">
        <f>F17*H18/100</f>
        <v>0</v>
      </c>
      <c r="I17" s="24">
        <f>G17*I18/100</f>
        <v>0</v>
      </c>
      <c r="J17" s="24">
        <f>H17*J18/100</f>
        <v>0</v>
      </c>
    </row>
    <row r="18" spans="1:10" ht="15">
      <c r="A18" s="13" t="s">
        <v>6</v>
      </c>
      <c r="B18" s="1" t="s">
        <v>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1:10" ht="15">
      <c r="A19" s="12" t="s">
        <v>10</v>
      </c>
      <c r="B19" s="14"/>
      <c r="C19" s="5"/>
      <c r="D19" s="5"/>
      <c r="E19" s="5"/>
      <c r="F19" s="5"/>
      <c r="G19" s="5"/>
      <c r="H19" s="5"/>
      <c r="I19" s="5"/>
      <c r="J19" s="5"/>
    </row>
    <row r="20" spans="1:10" ht="30">
      <c r="A20" s="30" t="s">
        <v>9</v>
      </c>
      <c r="B20" s="1" t="s">
        <v>4</v>
      </c>
      <c r="C20" s="5">
        <v>43.9</v>
      </c>
      <c r="D20" s="24">
        <f>C20*D22/100*103.2/100</f>
        <v>45.757848</v>
      </c>
      <c r="E20" s="24">
        <f>D20*E22/100*108.9/100</f>
        <v>49.83029647200001</v>
      </c>
      <c r="F20" s="24">
        <f>D20*F22/100*103.4/100</f>
        <v>48.25988712864</v>
      </c>
      <c r="G20" s="24">
        <f>E20*G22/100*108.8/100</f>
        <v>54.26957792409754</v>
      </c>
      <c r="H20" s="24">
        <f>F20*H22/100*103.5/100</f>
        <v>50.44847300992383</v>
      </c>
      <c r="I20" s="24">
        <f>G20*I22/100*109/100</f>
        <v>59.272147617140845</v>
      </c>
      <c r="J20" s="24">
        <f>H20*J22/100*104/100</f>
        <v>52.99107604962399</v>
      </c>
    </row>
    <row r="21" spans="1:10" ht="30">
      <c r="A21" s="30"/>
      <c r="B21" s="1" t="s">
        <v>20</v>
      </c>
      <c r="C21" s="5">
        <v>43.9</v>
      </c>
      <c r="D21" s="24">
        <f>C21*D22/100</f>
        <v>44.339</v>
      </c>
      <c r="E21" s="24">
        <f>D21*E22/100</f>
        <v>44.339</v>
      </c>
      <c r="F21" s="24">
        <f>D21*F22/100</f>
        <v>45.22577999999999</v>
      </c>
      <c r="G21" s="24">
        <f>E21*G22/100</f>
        <v>44.383339</v>
      </c>
      <c r="H21" s="24">
        <f>F21*H22/100</f>
        <v>45.67803779999999</v>
      </c>
      <c r="I21" s="24">
        <f>G21*I22/100</f>
        <v>44.472105678</v>
      </c>
      <c r="J21" s="24">
        <f>H21*J22/100</f>
        <v>46.13481817799999</v>
      </c>
    </row>
    <row r="22" spans="1:10" ht="15">
      <c r="A22" s="13" t="s">
        <v>6</v>
      </c>
      <c r="B22" s="1" t="s">
        <v>3</v>
      </c>
      <c r="C22" s="33">
        <v>141.7</v>
      </c>
      <c r="D22" s="5">
        <v>101</v>
      </c>
      <c r="E22" s="5">
        <v>100</v>
      </c>
      <c r="F22" s="5">
        <v>102</v>
      </c>
      <c r="G22" s="5">
        <v>100.1</v>
      </c>
      <c r="H22" s="5">
        <v>101</v>
      </c>
      <c r="I22" s="5">
        <v>100.2</v>
      </c>
      <c r="J22" s="5">
        <v>101</v>
      </c>
    </row>
    <row r="23" spans="1:10" ht="28.5">
      <c r="A23" s="12" t="s">
        <v>12</v>
      </c>
      <c r="B23" s="14"/>
      <c r="C23" s="5"/>
      <c r="D23" s="5"/>
      <c r="E23" s="5"/>
      <c r="F23" s="5"/>
      <c r="G23" s="5"/>
      <c r="H23" s="5"/>
      <c r="I23" s="5"/>
      <c r="J23" s="5"/>
    </row>
    <row r="24" spans="1:10" ht="30">
      <c r="A24" s="30" t="s">
        <v>9</v>
      </c>
      <c r="B24" s="1" t="s">
        <v>4</v>
      </c>
      <c r="C24" s="24">
        <v>0</v>
      </c>
      <c r="D24" s="24">
        <f>C24*D26/100*104/100</f>
        <v>0</v>
      </c>
      <c r="E24" s="24">
        <f>D24*E26/100*104/100</f>
        <v>0</v>
      </c>
      <c r="F24" s="24">
        <f>D24*F26/100*104/100</f>
        <v>0</v>
      </c>
      <c r="G24" s="24">
        <f>E24*G26/100*104/100</f>
        <v>0</v>
      </c>
      <c r="H24" s="24">
        <f>F24*H26/100*104/100</f>
        <v>0</v>
      </c>
      <c r="I24" s="24">
        <f>G24*I26/100*104/100</f>
        <v>0</v>
      </c>
      <c r="J24" s="24">
        <f>H24*J26/100*104/100</f>
        <v>0</v>
      </c>
    </row>
    <row r="25" spans="1:10" ht="30">
      <c r="A25" s="30"/>
      <c r="B25" s="1" t="s">
        <v>20</v>
      </c>
      <c r="C25" s="24">
        <v>0</v>
      </c>
      <c r="D25" s="24">
        <f>C25*D26/100</f>
        <v>0</v>
      </c>
      <c r="E25" s="24">
        <f>D25*E26/100</f>
        <v>0</v>
      </c>
      <c r="F25" s="24">
        <f>D25*F26/100</f>
        <v>0</v>
      </c>
      <c r="G25" s="24">
        <f>E25*G26/100</f>
        <v>0</v>
      </c>
      <c r="H25" s="24">
        <f>F25*H26/100</f>
        <v>0</v>
      </c>
      <c r="I25" s="24">
        <f>G25*I26/100</f>
        <v>0</v>
      </c>
      <c r="J25" s="24">
        <f>H25*J26/100</f>
        <v>0</v>
      </c>
    </row>
    <row r="26" spans="1:10" ht="15">
      <c r="A26" s="13" t="s">
        <v>6</v>
      </c>
      <c r="B26" s="1" t="s">
        <v>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</row>
    <row r="27" spans="1:10" ht="42.75">
      <c r="A27" s="12" t="s">
        <v>13</v>
      </c>
      <c r="B27" s="14"/>
      <c r="C27" s="5"/>
      <c r="D27" s="5"/>
      <c r="E27" s="5"/>
      <c r="F27" s="5"/>
      <c r="G27" s="5"/>
      <c r="H27" s="5"/>
      <c r="I27" s="5"/>
      <c r="J27" s="5"/>
    </row>
    <row r="28" spans="1:10" ht="30">
      <c r="A28" s="30" t="s">
        <v>9</v>
      </c>
      <c r="B28" s="1" t="s">
        <v>4</v>
      </c>
      <c r="C28" s="24">
        <v>1.4</v>
      </c>
      <c r="D28" s="24">
        <f>C28*D30/100*109.5/100</f>
        <v>1.4103599999999998</v>
      </c>
      <c r="E28" s="24">
        <f>D28*E30/100*104/100</f>
        <v>1.4711747231999999</v>
      </c>
      <c r="F28" s="24">
        <f>D28*F30/100*104/100</f>
        <v>1.496109888</v>
      </c>
      <c r="G28" s="24">
        <f>E28*G30/100*104/100</f>
        <v>1.5315517338401279</v>
      </c>
      <c r="H28" s="24">
        <f>F28*H30/100*104/100</f>
        <v>1.5792935977728002</v>
      </c>
      <c r="I28" s="24">
        <f>G28*I30/100*104/100</f>
        <v>1.5944066169969267</v>
      </c>
      <c r="J28" s="24">
        <f>H28*J30/100*104/100</f>
        <v>1.6588899951005494</v>
      </c>
    </row>
    <row r="29" spans="1:10" ht="30">
      <c r="A29" s="30"/>
      <c r="B29" s="1" t="s">
        <v>20</v>
      </c>
      <c r="C29" s="24">
        <v>1.4</v>
      </c>
      <c r="D29" s="24">
        <f>C29*D30/100</f>
        <v>1.2879999999999998</v>
      </c>
      <c r="E29" s="24">
        <f>D29*E30/100</f>
        <v>1.2918639999999997</v>
      </c>
      <c r="F29" s="24">
        <f>D29*F30/100</f>
        <v>1.3137599999999998</v>
      </c>
      <c r="G29" s="24">
        <f>E29*G30/100</f>
        <v>1.2931558639999998</v>
      </c>
      <c r="H29" s="24">
        <f>F29*H30/100</f>
        <v>1.3334663999999998</v>
      </c>
      <c r="I29" s="24">
        <f>G29*I30/100</f>
        <v>1.2944490198639997</v>
      </c>
      <c r="J29" s="24">
        <f>H29*J30/100</f>
        <v>1.3468010639999997</v>
      </c>
    </row>
    <row r="30" spans="1:10" ht="15">
      <c r="A30" s="13" t="s">
        <v>6</v>
      </c>
      <c r="B30" s="1" t="s">
        <v>3</v>
      </c>
      <c r="C30" s="33">
        <v>116.6</v>
      </c>
      <c r="D30" s="5">
        <v>92</v>
      </c>
      <c r="E30" s="5">
        <v>100.3</v>
      </c>
      <c r="F30" s="5">
        <v>102</v>
      </c>
      <c r="G30" s="5">
        <v>100.1</v>
      </c>
      <c r="H30" s="5">
        <v>101.5</v>
      </c>
      <c r="I30" s="5">
        <v>100.1</v>
      </c>
      <c r="J30" s="5">
        <v>101</v>
      </c>
    </row>
    <row r="31" spans="1:10" ht="15">
      <c r="A31" s="13"/>
      <c r="B31" s="14"/>
      <c r="C31" s="5"/>
      <c r="D31" s="5"/>
      <c r="E31" s="5"/>
      <c r="F31" s="5"/>
      <c r="G31" s="5"/>
      <c r="H31" s="5"/>
      <c r="I31" s="5"/>
      <c r="J31" s="5"/>
    </row>
    <row r="32" spans="1:10" ht="28.5">
      <c r="A32" s="6" t="s">
        <v>7</v>
      </c>
      <c r="B32" s="1"/>
      <c r="C32" s="5"/>
      <c r="D32" s="5"/>
      <c r="E32" s="5"/>
      <c r="F32" s="5"/>
      <c r="G32" s="5"/>
      <c r="H32" s="5"/>
      <c r="I32" s="5"/>
      <c r="J32" s="5"/>
    </row>
    <row r="33" spans="1:10" ht="21.75" customHeight="1">
      <c r="A33" s="7" t="s">
        <v>25</v>
      </c>
      <c r="B33" s="1" t="s">
        <v>26</v>
      </c>
      <c r="C33" s="5">
        <v>2918</v>
      </c>
      <c r="D33" s="5">
        <v>2940</v>
      </c>
      <c r="E33" s="5">
        <v>2940</v>
      </c>
      <c r="F33" s="5">
        <v>3000</v>
      </c>
      <c r="G33" s="5">
        <v>2945</v>
      </c>
      <c r="H33" s="5">
        <v>3035</v>
      </c>
      <c r="I33" s="5">
        <v>2952</v>
      </c>
      <c r="J33" s="5">
        <v>3067</v>
      </c>
    </row>
    <row r="35" ht="15">
      <c r="A35" s="19"/>
    </row>
    <row r="36" ht="15.75">
      <c r="A36" s="9"/>
    </row>
    <row r="37" ht="15.75">
      <c r="A37" s="9"/>
    </row>
    <row r="38" ht="15.75">
      <c r="A38" s="18"/>
    </row>
  </sheetData>
  <sheetProtection/>
  <mergeCells count="16">
    <mergeCell ref="A20:A21"/>
    <mergeCell ref="A11:A12"/>
    <mergeCell ref="A16:A17"/>
    <mergeCell ref="A24:A25"/>
    <mergeCell ref="A28:A29"/>
    <mergeCell ref="E7:J7"/>
    <mergeCell ref="A1:J1"/>
    <mergeCell ref="A2:J2"/>
    <mergeCell ref="A3:J3"/>
    <mergeCell ref="A7:A9"/>
    <mergeCell ref="B7:B9"/>
    <mergeCell ref="C8:C9"/>
    <mergeCell ref="D8:D9"/>
    <mergeCell ref="E8:F8"/>
    <mergeCell ref="G8:H8"/>
    <mergeCell ref="I8:J8"/>
  </mergeCells>
  <hyperlinks>
    <hyperlink ref="A6" r:id="rId1" display="otdelekonomy@mail.ru"/>
  </hyperlinks>
  <printOptions/>
  <pageMargins left="0.11811023622047245" right="0.03937007874015748" top="0.31496062992125984" bottom="0.1968503937007874" header="0.2362204724409449" footer="0.15748031496062992"/>
  <pageSetup fitToHeight="0" fitToWidth="1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KUMARINA</dc:creator>
  <cp:keywords/>
  <dc:description/>
  <cp:lastModifiedBy>Наталья В. Ланских</cp:lastModifiedBy>
  <cp:lastPrinted>2020-08-10T11:15:30Z</cp:lastPrinted>
  <dcterms:created xsi:type="dcterms:W3CDTF">2010-06-11T05:41:57Z</dcterms:created>
  <dcterms:modified xsi:type="dcterms:W3CDTF">2020-09-30T06:16:14Z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